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5476" windowWidth="15180" windowHeight="15480" activeTab="0"/>
  </bookViews>
  <sheets>
    <sheet name="Pearson's Squar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<sst xmlns="http://schemas.openxmlformats.org/spreadsheetml/2006/main" count="24" uniqueCount="22">
  <si>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Pearson's Square</t>
  </si>
  <si>
    <t>Copyright 2004 by Matt Mathews</t>
  </si>
  <si>
    <t xml:space="preserve">Enter values in green cells.  Calculated values are in yellow.  </t>
  </si>
  <si>
    <t>How much Must are you making?</t>
  </si>
  <si>
    <t>fl.oz</t>
  </si>
  <si>
    <t>Liters</t>
  </si>
  <si>
    <t>Gallons =</t>
  </si>
  <si>
    <t>=</t>
  </si>
  <si>
    <t>What % alcohol by volume do you want the finished wine to be?</t>
  </si>
  <si>
    <t>Alcohol</t>
  </si>
  <si>
    <t>Brix</t>
  </si>
  <si>
    <t>In C14, insert Target % or copy from D9.</t>
  </si>
  <si>
    <t>% by Wt</t>
  </si>
  <si>
    <t>Parts</t>
  </si>
  <si>
    <t>Proportion</t>
  </si>
  <si>
    <t>fl.oz.</t>
  </si>
  <si>
    <t>Rounded fl.oz.</t>
  </si>
  <si>
    <t>Juice</t>
  </si>
  <si>
    <t>Sugar Syrup</t>
  </si>
  <si>
    <t>Total:</t>
  </si>
  <si>
    <t>approx, check your hydrometer for PA &amp; Brix</t>
  </si>
  <si>
    <t>Target (or use D9)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</si>
</sst>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/>
    </xf>
    <xf numFmtId="3" fontId="1" fillId="2" borderId="2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quotePrefix="1">
      <alignment horizontal="center"/>
    </xf>
    <xf numFmtId="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2" borderId="0" xfId="0" applyNumberFormat="1" applyFill="1" applyAlignment="1" applyProtection="1">
      <alignment/>
      <protection locked="0"/>
    </xf>
    <xf numFmtId="2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wrapText="1"/>
    </xf>
    <xf numFmtId="2" fontId="1" fillId="2" borderId="0" xfId="0" applyNumberFormat="1" applyFont="1" applyFill="1" applyAlignment="1" applyProtection="1">
      <alignment/>
      <protection locked="0"/>
    </xf>
    <xf numFmtId="1" fontId="0" fillId="3" borderId="0" xfId="0" applyNumberFormat="1" applyFill="1" applyAlignment="1">
      <alignment/>
    </xf>
    <xf numFmtId="2" fontId="0" fillId="0" borderId="3" xfId="0" applyNumberFormat="1" applyBorder="1" applyAlignment="1">
      <alignment/>
    </xf>
    <xf numFmtId="2" fontId="0" fillId="3" borderId="3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2" fontId="1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2" fontId="0" fillId="4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4.421875" style="0" customWidth="1"/>
    <col min="5" max="5" width="11.28125" style="0" customWidth="1"/>
  </cols>
  <sheetData>
    <row r="1" spans="1:9" ht="12">
      <c r="A1" s="1" t="s">
        <v>0</v>
      </c>
      <c r="B1" s="2"/>
      <c r="C1" s="2"/>
      <c r="D1" s="2"/>
      <c r="E1" s="2" t="s">
        <v>1</v>
      </c>
      <c r="F1" s="2"/>
      <c r="G1" s="2"/>
      <c r="H1" s="2"/>
      <c r="I1" s="2"/>
    </row>
    <row r="2" spans="1:9" ht="12">
      <c r="A2" s="2" t="s">
        <v>2</v>
      </c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 t="s">
        <v>3</v>
      </c>
      <c r="B4" s="3"/>
      <c r="C4" s="3"/>
      <c r="D4" s="3"/>
      <c r="E4" s="3"/>
      <c r="F4" s="4" t="s">
        <v>4</v>
      </c>
      <c r="G4" s="1" t="s">
        <v>5</v>
      </c>
      <c r="H4" s="2"/>
      <c r="I4" s="2"/>
    </row>
    <row r="5" spans="1:9" ht="12">
      <c r="A5" s="2"/>
      <c r="B5" s="5" t="s">
        <v>6</v>
      </c>
      <c r="C5" s="5"/>
      <c r="D5" s="6">
        <v>1</v>
      </c>
      <c r="E5" s="7" t="s">
        <v>7</v>
      </c>
      <c r="F5" s="8">
        <f>D5*128</f>
        <v>128</v>
      </c>
      <c r="G5" s="20">
        <f>D5*3.785</f>
        <v>3.785</v>
      </c>
      <c r="H5" s="2"/>
      <c r="I5" s="2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2" t="s">
        <v>8</v>
      </c>
      <c r="B7" s="2"/>
      <c r="C7" s="2"/>
      <c r="D7" s="2"/>
      <c r="E7" s="2"/>
      <c r="F7" s="2"/>
      <c r="G7" s="2"/>
      <c r="H7" s="2"/>
      <c r="I7" s="2"/>
    </row>
    <row r="8" spans="1:9" ht="12">
      <c r="A8" s="2"/>
      <c r="B8" s="2" t="s">
        <v>9</v>
      </c>
      <c r="C8" s="2"/>
      <c r="D8" s="10">
        <v>10.5</v>
      </c>
      <c r="E8" s="2"/>
      <c r="F8" s="2"/>
      <c r="G8" s="2"/>
      <c r="H8" s="2"/>
      <c r="I8" s="2"/>
    </row>
    <row r="9" spans="1:9" ht="12">
      <c r="A9" s="2"/>
      <c r="B9" s="2" t="s">
        <v>10</v>
      </c>
      <c r="C9" s="2"/>
      <c r="D9" s="9">
        <f>(D8+1)/0.6</f>
        <v>19.166666666666668</v>
      </c>
      <c r="E9" s="2" t="s">
        <v>20</v>
      </c>
      <c r="F9" s="2"/>
      <c r="G9" s="2"/>
      <c r="H9" s="2"/>
      <c r="I9" s="2"/>
    </row>
    <row r="10" spans="1:9" ht="12">
      <c r="A10" s="2"/>
      <c r="B10" s="2"/>
      <c r="C10" s="2"/>
      <c r="D10" s="2"/>
      <c r="E10" s="2"/>
      <c r="F10" s="2"/>
      <c r="G10" s="2"/>
      <c r="H10" s="2"/>
      <c r="I10" s="2"/>
    </row>
    <row r="11" spans="1:9" ht="12">
      <c r="A11" s="2" t="s">
        <v>11</v>
      </c>
      <c r="B11" s="2"/>
      <c r="C11" s="2"/>
      <c r="D11" s="2"/>
      <c r="E11" s="2"/>
      <c r="F11" s="2"/>
      <c r="G11" s="2"/>
      <c r="H11" s="2"/>
      <c r="I11" s="2"/>
    </row>
    <row r="12" spans="1:9" ht="24">
      <c r="A12" s="1"/>
      <c r="B12" s="11" t="s">
        <v>12</v>
      </c>
      <c r="C12" s="11" t="s">
        <v>12</v>
      </c>
      <c r="D12" s="1" t="s">
        <v>13</v>
      </c>
      <c r="E12" s="1" t="s">
        <v>14</v>
      </c>
      <c r="F12" s="12" t="s">
        <v>15</v>
      </c>
      <c r="G12" s="13" t="s">
        <v>16</v>
      </c>
      <c r="H12" s="19" t="s">
        <v>5</v>
      </c>
      <c r="I12" s="1"/>
    </row>
    <row r="13" spans="1:9" ht="12">
      <c r="A13" s="14" t="s">
        <v>17</v>
      </c>
      <c r="B13" s="14">
        <v>12</v>
      </c>
      <c r="C13" s="1"/>
      <c r="D13" s="2">
        <f>B15-C14</f>
        <v>46</v>
      </c>
      <c r="E13" s="2">
        <f>D13/D16</f>
        <v>0.8679245283018868</v>
      </c>
      <c r="F13" s="9">
        <f>E13*F5</f>
        <v>111.09433962264151</v>
      </c>
      <c r="G13" s="15">
        <f>F13</f>
        <v>111.09433962264151</v>
      </c>
      <c r="H13" s="20">
        <f>E13*H16</f>
        <v>3.2850943396226415</v>
      </c>
      <c r="I13" s="2"/>
    </row>
    <row r="14" spans="1:9" ht="12">
      <c r="A14" s="1" t="s">
        <v>21</v>
      </c>
      <c r="B14" s="1"/>
      <c r="C14" s="14">
        <v>19</v>
      </c>
      <c r="D14" s="2"/>
      <c r="E14" s="2"/>
      <c r="F14" s="9"/>
      <c r="G14" s="15"/>
      <c r="H14" s="20"/>
      <c r="I14" s="2"/>
    </row>
    <row r="15" spans="1:9" ht="12">
      <c r="A15" s="14" t="s">
        <v>18</v>
      </c>
      <c r="B15" s="14">
        <v>65</v>
      </c>
      <c r="C15" s="1"/>
      <c r="D15" s="16">
        <f>C14-B13</f>
        <v>7</v>
      </c>
      <c r="E15" s="16">
        <f>D15/D16</f>
        <v>0.1320754716981132</v>
      </c>
      <c r="F15" s="17">
        <f>E15*F5</f>
        <v>16.90566037735849</v>
      </c>
      <c r="G15" s="18">
        <f>F15</f>
        <v>16.90566037735849</v>
      </c>
      <c r="H15" s="21">
        <f>E15*H16</f>
        <v>0.4999056603773585</v>
      </c>
      <c r="I15" s="2"/>
    </row>
    <row r="16" spans="1:9" ht="12">
      <c r="A16" s="2"/>
      <c r="B16" s="2"/>
      <c r="C16" s="1" t="s">
        <v>19</v>
      </c>
      <c r="D16" s="2">
        <f>SUM(D13:D15)</f>
        <v>53</v>
      </c>
      <c r="E16" s="2">
        <f>SUM(E13:E15)</f>
        <v>1</v>
      </c>
      <c r="F16" s="9">
        <f>SUM(F13:F15)</f>
        <v>128</v>
      </c>
      <c r="G16" s="15">
        <f>SUM(G13:G15)</f>
        <v>128</v>
      </c>
      <c r="H16" s="20">
        <f>G5</f>
        <v>3.785</v>
      </c>
      <c r="I16" s="2"/>
    </row>
    <row r="17" spans="1:9" ht="12">
      <c r="A17" s="2"/>
      <c r="B17" s="2"/>
      <c r="C17" s="2"/>
      <c r="D17" s="2"/>
      <c r="E17" s="2"/>
      <c r="F17" s="2"/>
      <c r="G17" s="2"/>
      <c r="H17" s="2"/>
      <c r="I17" s="2"/>
    </row>
  </sheetData>
  <sheetProtection password="E00C" sheet="1" objects="1" scenarios="1" selectLockedCell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S. Mathews</dc:creator>
  <cp:keywords/>
  <dc:description/>
  <cp:lastModifiedBy>Gary Alvey</cp:lastModifiedBy>
  <dcterms:created xsi:type="dcterms:W3CDTF">2005-01-18T05:41:58Z</dcterms:created>
  <dcterms:modified xsi:type="dcterms:W3CDTF">2009-04-03T15:36:38Z</dcterms:modified>
  <cp:category/>
  <cp:version/>
  <cp:contentType/>
  <cp:contentStatus/>
</cp:coreProperties>
</file>